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730" windowHeight="8400" tabRatio="574" firstSheet="1" activeTab="1"/>
  </bookViews>
  <sheets>
    <sheet name="Page de garde DQE " sheetId="5" r:id="rId1"/>
    <sheet name="estimation vers. et conserv." sheetId="2" r:id="rId2"/>
    <sheet name="autres prestations" sheetId="3" r:id="rId3"/>
    <sheet name="TOTAL" sheetId="6" r:id="rId4"/>
  </sheets>
  <calcPr calcId="145621"/>
</workbook>
</file>

<file path=xl/calcChain.xml><?xml version="1.0" encoding="utf-8"?>
<calcChain xmlns="http://schemas.openxmlformats.org/spreadsheetml/2006/main">
  <c r="F22" i="3" l="1"/>
  <c r="K19" i="2"/>
  <c r="J19" i="2"/>
  <c r="E19" i="2"/>
  <c r="K24" i="2"/>
  <c r="J24" i="2"/>
  <c r="E24" i="2"/>
  <c r="F23" i="3"/>
  <c r="C14" i="3"/>
  <c r="F12" i="2"/>
  <c r="B24" i="2"/>
  <c r="C11" i="3" l="1"/>
  <c r="C10" i="3"/>
  <c r="I19" i="2"/>
  <c r="I24" i="2"/>
  <c r="D24" i="2"/>
  <c r="D17" i="3" l="1"/>
  <c r="F7" i="2"/>
  <c r="F8" i="2" s="1"/>
  <c r="F11" i="2" s="1"/>
  <c r="F17" i="3" l="1"/>
  <c r="F18" i="3" s="1"/>
  <c r="F14" i="3"/>
  <c r="F15" i="3" s="1"/>
  <c r="F11" i="3"/>
  <c r="F10" i="3"/>
  <c r="F7" i="3"/>
  <c r="F8" i="3" s="1"/>
  <c r="G19" i="2"/>
  <c r="K20" i="2" l="1"/>
  <c r="B28" i="2" s="1"/>
  <c r="F12" i="3"/>
  <c r="B8" i="6" l="1"/>
  <c r="B9" i="6" s="1"/>
  <c r="B29" i="2"/>
  <c r="G24" i="2"/>
  <c r="K25" i="2" l="1"/>
</calcChain>
</file>

<file path=xl/comments1.xml><?xml version="1.0" encoding="utf-8"?>
<comments xmlns="http://schemas.openxmlformats.org/spreadsheetml/2006/main">
  <authors>
    <author>Nicolas DUCLOS</author>
  </authors>
  <commentList>
    <comment ref="E10" authorId="0">
      <text>
        <r>
          <rPr>
            <b/>
            <sz val="9"/>
            <color indexed="81"/>
            <rFont val="Tahoma"/>
            <family val="2"/>
          </rPr>
          <t>Nicolas DUCLOS:</t>
        </r>
        <r>
          <rPr>
            <sz val="9"/>
            <color indexed="81"/>
            <rFont val="Tahoma"/>
            <family val="2"/>
          </rPr>
          <t xml:space="preserve">
Pour une boîte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>Nicolas DUCLOS:</t>
        </r>
        <r>
          <rPr>
            <sz val="9"/>
            <color indexed="81"/>
            <rFont val="Tahoma"/>
            <family val="2"/>
          </rPr>
          <t xml:space="preserve">
Pour une boîte</t>
        </r>
      </text>
    </comment>
  </commentList>
</comments>
</file>

<file path=xl/sharedStrings.xml><?xml version="1.0" encoding="utf-8"?>
<sst xmlns="http://schemas.openxmlformats.org/spreadsheetml/2006/main" count="81" uniqueCount="66">
  <si>
    <t>Type de prestation</t>
  </si>
  <si>
    <t>Volume en ml</t>
  </si>
  <si>
    <t>Prix unitaire HT</t>
  </si>
  <si>
    <t>Total HT</t>
  </si>
  <si>
    <t>Communication de boîtes sous 24 heures</t>
  </si>
  <si>
    <t>Communication de boîtes sous 48 heures</t>
  </si>
  <si>
    <t>Abonnement accès web</t>
  </si>
  <si>
    <t>Destruction de boîtes</t>
  </si>
  <si>
    <t>Qté</t>
  </si>
  <si>
    <t>Qté en nombre de mois</t>
  </si>
  <si>
    <t>Nombre de boîtes</t>
  </si>
  <si>
    <t>Prix unitaire HT mensuel</t>
  </si>
  <si>
    <t>prix unitaire mensuel</t>
  </si>
  <si>
    <t>volume entrée en stock ultérieur</t>
  </si>
  <si>
    <t>nombre de mois de conservation volume total</t>
  </si>
  <si>
    <t>volume total conservé</t>
  </si>
  <si>
    <t>coût conservation volume initial</t>
  </si>
  <si>
    <t>coût conservation volume total</t>
  </si>
  <si>
    <t>volume entré en stock en cours de marché suite aux fins de marché</t>
  </si>
  <si>
    <t>nombre de mois conservation volume total</t>
  </si>
  <si>
    <t>prix unitaire mensuel HT</t>
  </si>
  <si>
    <t>coût de conservation HT jusqu'à l'entrée en stock liée à la fin des marchés en cours</t>
  </si>
  <si>
    <t xml:space="preserve">coût de conservation HT jusqu'à fin de marché </t>
  </si>
  <si>
    <t>Mise à disposition pour sortie définitive à la fin du marché</t>
  </si>
  <si>
    <t xml:space="preserve">Total HT </t>
  </si>
  <si>
    <t>montant total du coût estimé du marché en euros HT</t>
  </si>
  <si>
    <t>montant total du coût estimé du marché en euros TTC</t>
  </si>
  <si>
    <t>ML</t>
  </si>
  <si>
    <t xml:space="preserve">Total HT versement </t>
  </si>
  <si>
    <t>Total des versements en euros HT</t>
  </si>
  <si>
    <t>Total des versements en euros TTC</t>
  </si>
  <si>
    <t xml:space="preserve">Numéro de la consultation </t>
  </si>
  <si>
    <t>Intitulé de la consultation</t>
  </si>
  <si>
    <t>DETAIL QUANTITATIF ESTIMATIF</t>
  </si>
  <si>
    <t>Annexe n°3 au règlement de consultation</t>
  </si>
  <si>
    <t>Gestion et conservation d’une partie des archives publiques de l’Agence de Services et de Paiement (ASP) pour le siège et ses directions régionales situées en France métropolitaine (hors Corse)</t>
  </si>
  <si>
    <t>MAPA23-03</t>
  </si>
  <si>
    <t>Direction financière juridique et logistique</t>
  </si>
  <si>
    <t>Le candidat est invité à respecter les instructions ci-après:</t>
  </si>
  <si>
    <t>Montant total du DQE</t>
  </si>
  <si>
    <t>montant total du coût estimé des autres prestations en euros HT</t>
  </si>
  <si>
    <t>montant total du coût estimé des autres prestations en euros TTC</t>
  </si>
  <si>
    <t>DQE Partie 3/3 - Montant estimé des autres prestations</t>
  </si>
  <si>
    <t>DQE Partie 2/3 - Estimation des coûts de conservation</t>
  </si>
  <si>
    <t>DQE Partie 1/3 - Estimation des coûts de transferts et de versements</t>
  </si>
  <si>
    <t xml:space="preserve">Numéro de prix </t>
  </si>
  <si>
    <t>2.1</t>
  </si>
  <si>
    <t>2.3</t>
  </si>
  <si>
    <t>3.1</t>
  </si>
  <si>
    <t>3.2</t>
  </si>
  <si>
    <t>2.4</t>
  </si>
  <si>
    <t>5.1</t>
  </si>
  <si>
    <t xml:space="preserve">Toutes les cases vertes du présent DQE doivent être remplies. Dans le cas contraire, l'offre sera considérée comme incomplète. 
Trois onglets sont à remplir : 
- onglets relatifs aux couts des versements
- onglet relatif aux couts de la conservation des archives
- Onglet relatif aux autres prestations
Le dernier onglet n'est pas à remplir, il se remplit automatiquement et calcule le total du DQE 
</t>
  </si>
  <si>
    <t>Total HT pour 12 mois de conservation</t>
  </si>
  <si>
    <t>La Réunion</t>
  </si>
  <si>
    <t>Qté en nombre de mois conservation volume initial</t>
  </si>
  <si>
    <t>coût total estimé HT de la conservation entre le 01/01/2026 et le 31/12/2033</t>
  </si>
  <si>
    <t>coût total estimé TTC de la conservation entre le 01/01/2026 et le 31/12/2033</t>
  </si>
  <si>
    <t>Type de prestation/ Conservation 2026</t>
  </si>
  <si>
    <t>Versement estimé depuis le site en 2026,</t>
  </si>
  <si>
    <t>total HT conservation pour 2026</t>
  </si>
  <si>
    <t>Type de prestation/ conservation  à compter du 01/01/2027</t>
  </si>
  <si>
    <t>nombre de mois conservation volume initial à compter  du 01/01/2027 jusqu'à la fin des marchés en cours</t>
  </si>
  <si>
    <t>Volume en ml au 1er/01/2027</t>
  </si>
  <si>
    <t>total HT conservation à partir de  2027</t>
  </si>
  <si>
    <t>coût conservation HT volume du 01/01/2027  au 31/12/2033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</si>
</sst>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8"/>
      <name val="Trebuchet MS"/>
      <family val="2"/>
    </font>
    <font>
      <b/>
      <u/>
      <sz val="10"/>
      <name val="Trebuchet MS"/>
      <family val="2"/>
    </font>
    <font>
      <sz val="8"/>
      <name val="Trebuchet MS"/>
      <family val="2"/>
    </font>
    <font>
      <sz val="12"/>
      <color theme="1"/>
      <name val="Calibri"/>
      <family val="2"/>
      <scheme val="minor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43" fontId="7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2" borderId="12" applyNumberFormat="0" applyAlignment="0" applyProtection="0"/>
    <xf numFmtId="0" fontId="15" fillId="0" borderId="13" applyNumberFormat="0" applyFill="0" applyAlignment="0" applyProtection="0"/>
    <xf numFmtId="0" fontId="10" fillId="23" borderId="14" applyNumberFormat="0" applyFont="0" applyAlignment="0" applyProtection="0"/>
    <xf numFmtId="0" fontId="10" fillId="23" borderId="14" applyNumberFormat="0" applyFont="0" applyAlignment="0" applyProtection="0"/>
    <xf numFmtId="0" fontId="16" fillId="9" borderId="12" applyNumberFormat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7" fillId="5" borderId="0" applyNumberFormat="0" applyBorder="0" applyAlignment="0" applyProtection="0"/>
    <xf numFmtId="43" fontId="34" fillId="0" borderId="0" applyFont="0" applyFill="0" applyBorder="0" applyAlignment="0" applyProtection="0"/>
    <xf numFmtId="0" fontId="18" fillId="24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34" fillId="0" borderId="0"/>
    <xf numFmtId="0" fontId="10" fillId="0" borderId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2" fillId="6" borderId="0" applyNumberFormat="0" applyBorder="0" applyAlignment="0" applyProtection="0"/>
    <xf numFmtId="0" fontId="19" fillId="22" borderId="15" applyNumberFormat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7" fillId="25" borderId="20" applyNumberFormat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0" fillId="0" borderId="0" xfId="0"/>
    <xf numFmtId="165" fontId="6" fillId="2" borderId="1" xfId="0" applyNumberFormat="1" applyFont="1" applyFill="1" applyBorder="1" applyAlignment="1">
      <alignment vertical="center"/>
    </xf>
    <xf numFmtId="7" fontId="0" fillId="26" borderId="1" xfId="0" applyNumberFormat="1" applyFill="1" applyBorder="1"/>
    <xf numFmtId="0" fontId="8" fillId="0" borderId="0" xfId="0" applyFont="1" applyBorder="1" applyAlignment="1">
      <alignment vertical="center" wrapText="1"/>
    </xf>
    <xf numFmtId="0" fontId="30" fillId="0" borderId="0" xfId="50" quotePrefix="1" applyFont="1" applyFill="1" applyAlignment="1"/>
    <xf numFmtId="0" fontId="30" fillId="0" borderId="0" xfId="50" applyFont="1" applyAlignment="1">
      <alignment horizontal="left" vertical="top"/>
    </xf>
    <xf numFmtId="0" fontId="29" fillId="0" borderId="0" xfId="50" applyFont="1" applyAlignment="1">
      <alignment vertical="top" wrapText="1"/>
    </xf>
    <xf numFmtId="0" fontId="30" fillId="0" borderId="0" xfId="50" quotePrefix="1" applyFont="1" applyFill="1" applyAlignment="1">
      <alignment vertical="center" wrapText="1"/>
    </xf>
    <xf numFmtId="0" fontId="0" fillId="0" borderId="0" xfId="0"/>
    <xf numFmtId="0" fontId="35" fillId="0" borderId="0" xfId="50" quotePrefix="1" applyFont="1" applyAlignment="1">
      <alignment horizontal="center" vertical="center" wrapText="1"/>
    </xf>
    <xf numFmtId="0" fontId="29" fillId="0" borderId="0" xfId="50" applyFont="1" applyBorder="1"/>
    <xf numFmtId="0" fontId="29" fillId="0" borderId="7" xfId="50" applyFont="1" applyBorder="1" applyAlignment="1">
      <alignment horizontal="center"/>
    </xf>
    <xf numFmtId="0" fontId="29" fillId="0" borderId="8" xfId="50" applyFont="1" applyBorder="1" applyAlignment="1">
      <alignment horizontal="center"/>
    </xf>
    <xf numFmtId="0" fontId="29" fillId="0" borderId="9" xfId="50" applyFont="1" applyBorder="1" applyAlignment="1">
      <alignment horizontal="center"/>
    </xf>
    <xf numFmtId="0" fontId="36" fillId="0" borderId="0" xfId="50" applyFont="1" applyBorder="1" applyAlignment="1">
      <alignment horizontal="center" vertical="center" wrapText="1"/>
    </xf>
    <xf numFmtId="0" fontId="32" fillId="0" borderId="0" xfId="50" applyFont="1" applyAlignment="1">
      <alignment horizontal="left" vertical="top"/>
    </xf>
    <xf numFmtId="0" fontId="29" fillId="0" borderId="0" xfId="50" applyFont="1" applyAlignment="1">
      <alignment horizontal="left" vertical="top"/>
    </xf>
    <xf numFmtId="0" fontId="36" fillId="0" borderId="0" xfId="50" applyFont="1" applyAlignment="1">
      <alignment horizontal="center" vertical="top"/>
    </xf>
    <xf numFmtId="0" fontId="36" fillId="0" borderId="0" xfId="50" applyFont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65" fontId="6" fillId="2" borderId="1" xfId="0" applyNumberFormat="1" applyFont="1" applyFill="1" applyBorder="1" applyAlignment="1">
      <alignment horizontal="center" vertical="center" wrapText="1"/>
    </xf>
    <xf numFmtId="7" fontId="6" fillId="2" borderId="1" xfId="0" applyNumberFormat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 wrapText="1"/>
    </xf>
    <xf numFmtId="0" fontId="4" fillId="26" borderId="1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0" fillId="0" borderId="21" xfId="0" applyBorder="1"/>
    <xf numFmtId="0" fontId="2" fillId="0" borderId="22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26" borderId="23" xfId="0" applyFont="1" applyFill="1" applyBorder="1" applyAlignment="1">
      <alignment horizontal="center" vertical="center"/>
    </xf>
    <xf numFmtId="0" fontId="0" fillId="26" borderId="21" xfId="0" applyFill="1" applyBorder="1"/>
    <xf numFmtId="165" fontId="5" fillId="27" borderId="1" xfId="0" applyNumberFormat="1" applyFont="1" applyFill="1" applyBorder="1" applyAlignment="1" applyProtection="1">
      <alignment vertical="center"/>
      <protection locked="0"/>
    </xf>
    <xf numFmtId="0" fontId="2" fillId="27" borderId="1" xfId="0" applyFont="1" applyFill="1" applyBorder="1" applyAlignment="1">
      <alignment horizontal="center" vertical="center"/>
    </xf>
    <xf numFmtId="164" fontId="5" fillId="27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28" borderId="1" xfId="0" applyFont="1" applyFill="1" applyBorder="1" applyAlignment="1">
      <alignment horizontal="center" vertical="center"/>
    </xf>
    <xf numFmtId="43" fontId="2" fillId="28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 vertical="center" wrapText="1"/>
    </xf>
    <xf numFmtId="0" fontId="2" fillId="28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2" fillId="0" borderId="0" xfId="50" applyFont="1" applyAlignment="1">
      <alignment horizontal="left" vertical="top"/>
    </xf>
    <xf numFmtId="0" fontId="33" fillId="0" borderId="7" xfId="50" applyFont="1" applyBorder="1" applyAlignment="1">
      <alignment horizontal="left"/>
    </xf>
    <xf numFmtId="0" fontId="33" fillId="0" borderId="8" xfId="50" applyFont="1" applyBorder="1" applyAlignment="1">
      <alignment horizontal="left"/>
    </xf>
    <xf numFmtId="0" fontId="33" fillId="0" borderId="9" xfId="50" applyFont="1" applyBorder="1" applyAlignment="1">
      <alignment horizontal="left"/>
    </xf>
    <xf numFmtId="0" fontId="33" fillId="0" borderId="25" xfId="50" applyFont="1" applyBorder="1" applyAlignment="1">
      <alignment horizontal="left" vertical="top" wrapText="1"/>
    </xf>
    <xf numFmtId="0" fontId="33" fillId="0" borderId="26" xfId="50" applyFont="1" applyBorder="1" applyAlignment="1">
      <alignment horizontal="left" vertical="top" wrapText="1"/>
    </xf>
    <xf numFmtId="0" fontId="33" fillId="0" borderId="27" xfId="50" applyFont="1" applyBorder="1" applyAlignment="1">
      <alignment horizontal="left" vertical="top" wrapText="1"/>
    </xf>
    <xf numFmtId="0" fontId="29" fillId="0" borderId="0" xfId="50" applyFont="1" applyAlignment="1">
      <alignment horizontal="left" vertical="top" wrapText="1"/>
    </xf>
    <xf numFmtId="0" fontId="31" fillId="0" borderId="10" xfId="50" applyFont="1" applyBorder="1" applyAlignment="1">
      <alignment horizontal="center"/>
    </xf>
    <xf numFmtId="0" fontId="10" fillId="0" borderId="0" xfId="50" applyBorder="1" applyAlignment="1">
      <alignment horizontal="center"/>
    </xf>
    <xf numFmtId="0" fontId="10" fillId="0" borderId="11" xfId="50" applyBorder="1" applyAlignment="1">
      <alignment horizontal="center"/>
    </xf>
    <xf numFmtId="0" fontId="30" fillId="0" borderId="10" xfId="50" applyFont="1" applyFill="1" applyBorder="1" applyAlignment="1">
      <alignment horizontal="center"/>
    </xf>
    <xf numFmtId="0" fontId="30" fillId="0" borderId="0" xfId="50" applyFont="1" applyFill="1" applyBorder="1" applyAlignment="1">
      <alignment horizontal="center"/>
    </xf>
    <xf numFmtId="0" fontId="30" fillId="0" borderId="11" xfId="50" applyFont="1" applyFill="1" applyBorder="1" applyAlignment="1">
      <alignment horizontal="center"/>
    </xf>
    <xf numFmtId="0" fontId="36" fillId="0" borderId="25" xfId="50" applyFont="1" applyBorder="1" applyAlignment="1">
      <alignment horizontal="center" vertical="center" wrapText="1"/>
    </xf>
    <xf numFmtId="0" fontId="36" fillId="0" borderId="26" xfId="50" applyFont="1" applyBorder="1" applyAlignment="1">
      <alignment horizontal="center" vertical="center" wrapText="1"/>
    </xf>
    <xf numFmtId="0" fontId="36" fillId="0" borderId="27" xfId="50" applyFont="1" applyBorder="1" applyAlignment="1">
      <alignment horizontal="center" vertical="center" wrapText="1"/>
    </xf>
    <xf numFmtId="0" fontId="28" fillId="0" borderId="10" xfId="50" applyFont="1" applyBorder="1" applyAlignment="1">
      <alignment horizontal="center" vertical="center" wrapText="1"/>
    </xf>
    <xf numFmtId="0" fontId="28" fillId="0" borderId="0" xfId="50" applyFont="1" applyBorder="1" applyAlignment="1">
      <alignment horizontal="center" vertical="center" wrapText="1"/>
    </xf>
    <xf numFmtId="0" fontId="28" fillId="0" borderId="11" xfId="5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3" fillId="26" borderId="6" xfId="0" applyFont="1" applyFill="1" applyBorder="1" applyAlignment="1">
      <alignment horizontal="center" vertical="center"/>
    </xf>
    <xf numFmtId="0" fontId="3" fillId="26" borderId="2" xfId="0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26" borderId="24" xfId="0" applyFont="1" applyFill="1" applyBorder="1" applyAlignment="1">
      <alignment horizontal="center" vertical="center" wrapText="1"/>
    </xf>
    <xf numFmtId="0" fontId="3" fillId="26" borderId="23" xfId="0" applyFont="1" applyFill="1" applyBorder="1" applyAlignment="1">
      <alignment horizontal="center" vertical="center" wrapText="1"/>
    </xf>
  </cellXfs>
  <cellStyles count="65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Commentaire 2" xfId="29"/>
    <cellStyle name="Commentaire 2 2" xfId="30"/>
    <cellStyle name="Entrée 2" xfId="31"/>
    <cellStyle name="Euro" xfId="32"/>
    <cellStyle name="Euro 2" xfId="33"/>
    <cellStyle name="Insatisfaisant 2" xfId="34"/>
    <cellStyle name="Milliers" xfId="1" builtinId="3"/>
    <cellStyle name="Milliers 2" xfId="35"/>
    <cellStyle name="Milliers 3" xfId="64"/>
    <cellStyle name="Neutre 2" xfId="36"/>
    <cellStyle name="Normal" xfId="0" builtinId="0"/>
    <cellStyle name="Normal 2" xfId="37"/>
    <cellStyle name="Normal 2 2" xfId="38"/>
    <cellStyle name="Normal 2 3" xfId="39"/>
    <cellStyle name="Normal 3" xfId="40"/>
    <cellStyle name="Normal 3 2" xfId="41"/>
    <cellStyle name="Normal 3 3" xfId="42"/>
    <cellStyle name="Normal 4" xfId="43"/>
    <cellStyle name="Normal 4 2" xfId="44"/>
    <cellStyle name="Normal 4 2 2" xfId="45"/>
    <cellStyle name="Normal 4 3" xfId="46"/>
    <cellStyle name="Normal 5" xfId="47"/>
    <cellStyle name="Normal 6" xfId="48"/>
    <cellStyle name="Normal 7" xfId="49"/>
    <cellStyle name="Normal 8" xfId="50"/>
    <cellStyle name="Normal 9" xfId="63"/>
    <cellStyle name="Pourcentage 2" xfId="51"/>
    <cellStyle name="Pourcentage 3" xfId="52"/>
    <cellStyle name="Satisfaisant 2" xfId="53"/>
    <cellStyle name="Sortie 2" xfId="54"/>
    <cellStyle name="Texte explicatif 2" xfId="55"/>
    <cellStyle name="Titre 2" xfId="56"/>
    <cellStyle name="Titre 1 2" xfId="57"/>
    <cellStyle name="Titre 2 2" xfId="58"/>
    <cellStyle name="Titre 3 2" xfId="59"/>
    <cellStyle name="Titre 4 2" xfId="60"/>
    <cellStyle name="Total 2" xfId="61"/>
    <cellStyle name="Vérification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</xdr:colOff>
      <xdr:row>0</xdr:row>
      <xdr:rowOff>106680</xdr:rowOff>
    </xdr:from>
    <xdr:to>
      <xdr:col>2</xdr:col>
      <xdr:colOff>727075</xdr:colOff>
      <xdr:row>5</xdr:row>
      <xdr:rowOff>140970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" y="106680"/>
          <a:ext cx="2136775" cy="948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zoomScale="90" zoomScaleNormal="100" zoomScaleSheetLayoutView="90" workbookViewId="0">
      <selection activeCell="A27" sqref="A27:E27"/>
    </sheetView>
  </sheetViews>
  <sheetFormatPr baseColWidth="10" defaultRowHeight="15" x14ac:dyDescent="0.25"/>
  <cols>
    <col min="4" max="4" width="57.7109375" customWidth="1"/>
  </cols>
  <sheetData>
    <row r="1" spans="1:5" ht="14.45" x14ac:dyDescent="0.3">
      <c r="A1" s="31"/>
      <c r="B1" s="39"/>
      <c r="C1" s="39"/>
      <c r="D1" s="38"/>
      <c r="E1" s="38"/>
    </row>
    <row r="2" spans="1:5" ht="14.45" x14ac:dyDescent="0.3">
      <c r="A2" s="31"/>
      <c r="B2" s="39"/>
      <c r="C2" s="39"/>
      <c r="D2" s="38"/>
      <c r="E2" s="38"/>
    </row>
    <row r="3" spans="1:5" ht="14.45" x14ac:dyDescent="0.3">
      <c r="A3" s="31"/>
      <c r="B3" s="39"/>
      <c r="C3" s="39"/>
      <c r="D3" s="38"/>
      <c r="E3" s="38"/>
    </row>
    <row r="4" spans="1:5" ht="14.45" x14ac:dyDescent="0.3">
      <c r="A4" s="31"/>
      <c r="B4" s="39"/>
      <c r="C4" s="39"/>
      <c r="D4" s="40"/>
      <c r="E4" s="40"/>
    </row>
    <row r="5" spans="1:5" ht="14.45" x14ac:dyDescent="0.3">
      <c r="A5" s="31"/>
      <c r="B5" s="39"/>
      <c r="C5" s="39"/>
      <c r="D5" s="40"/>
      <c r="E5" s="40"/>
    </row>
    <row r="6" spans="1:5" ht="14.45" x14ac:dyDescent="0.3">
      <c r="A6" s="31"/>
      <c r="B6" s="39"/>
      <c r="C6" s="39"/>
      <c r="D6" s="39"/>
      <c r="E6" s="40"/>
    </row>
    <row r="7" spans="1:5" ht="15.75" x14ac:dyDescent="0.3">
      <c r="A7" s="39" t="s">
        <v>37</v>
      </c>
      <c r="B7" s="35"/>
      <c r="C7" s="35"/>
      <c r="D7" s="35"/>
      <c r="E7" s="39"/>
    </row>
    <row r="8" spans="1:5" ht="14.45" x14ac:dyDescent="0.3">
      <c r="A8" s="31"/>
      <c r="B8" s="39"/>
      <c r="C8" s="39"/>
      <c r="D8" s="39"/>
      <c r="E8" s="39"/>
    </row>
    <row r="9" spans="1:5" ht="15.6" thickBot="1" x14ac:dyDescent="0.4">
      <c r="A9" s="31"/>
      <c r="B9" s="41"/>
      <c r="C9" s="41"/>
      <c r="D9" s="41"/>
      <c r="E9" s="39"/>
    </row>
    <row r="10" spans="1:5" x14ac:dyDescent="0.35">
      <c r="A10" s="31"/>
      <c r="B10" s="42"/>
      <c r="C10" s="43"/>
      <c r="D10" s="44"/>
      <c r="E10" s="39"/>
    </row>
    <row r="11" spans="1:5" ht="23.45" x14ac:dyDescent="0.45">
      <c r="A11" s="31"/>
      <c r="B11" s="84" t="s">
        <v>33</v>
      </c>
      <c r="C11" s="85"/>
      <c r="D11" s="86"/>
      <c r="E11" s="39"/>
    </row>
    <row r="12" spans="1:5" ht="15.75" x14ac:dyDescent="0.3">
      <c r="A12" s="31"/>
      <c r="B12" s="87" t="s">
        <v>34</v>
      </c>
      <c r="C12" s="88"/>
      <c r="D12" s="89"/>
      <c r="E12" s="39"/>
    </row>
    <row r="13" spans="1:5" ht="14.45" x14ac:dyDescent="0.3">
      <c r="A13" s="31"/>
      <c r="B13" s="93"/>
      <c r="C13" s="94"/>
      <c r="D13" s="95"/>
      <c r="E13" s="39"/>
    </row>
    <row r="14" spans="1:5" thickBot="1" x14ac:dyDescent="0.35">
      <c r="A14" s="31"/>
      <c r="B14" s="90"/>
      <c r="C14" s="91"/>
      <c r="D14" s="92"/>
      <c r="E14" s="39"/>
    </row>
    <row r="15" spans="1:5" ht="14.45" x14ac:dyDescent="0.3">
      <c r="A15" s="31"/>
      <c r="B15" s="45"/>
      <c r="C15" s="45"/>
      <c r="D15" s="45"/>
      <c r="E15" s="39"/>
    </row>
    <row r="16" spans="1:5" ht="14.45" x14ac:dyDescent="0.3">
      <c r="A16" s="31"/>
      <c r="B16" s="39"/>
      <c r="C16" s="39"/>
      <c r="D16" s="39"/>
      <c r="E16" s="39"/>
    </row>
    <row r="17" spans="1:5" x14ac:dyDescent="0.25">
      <c r="A17" s="76" t="s">
        <v>31</v>
      </c>
      <c r="B17" s="76"/>
      <c r="C17" s="76"/>
      <c r="D17" s="36" t="s">
        <v>36</v>
      </c>
      <c r="E17" s="39"/>
    </row>
    <row r="18" spans="1:5" ht="14.45" x14ac:dyDescent="0.3">
      <c r="A18" s="46"/>
      <c r="B18" s="46"/>
      <c r="C18" s="46"/>
      <c r="D18" s="48"/>
      <c r="E18" s="39"/>
    </row>
    <row r="19" spans="1:5" ht="14.45" customHeight="1" x14ac:dyDescent="0.25">
      <c r="A19" s="76" t="s">
        <v>32</v>
      </c>
      <c r="B19" s="76"/>
      <c r="C19" s="76"/>
      <c r="D19" s="83" t="s">
        <v>35</v>
      </c>
      <c r="E19" s="37"/>
    </row>
    <row r="20" spans="1:5" ht="50.45" customHeight="1" x14ac:dyDescent="0.25">
      <c r="A20" s="46"/>
      <c r="B20" s="46"/>
      <c r="C20" s="46"/>
      <c r="D20" s="83"/>
      <c r="E20" s="37"/>
    </row>
    <row r="21" spans="1:5" ht="14.45" x14ac:dyDescent="0.3">
      <c r="A21" s="76"/>
      <c r="B21" s="76"/>
      <c r="C21" s="76"/>
      <c r="D21" s="47"/>
      <c r="E21" s="39"/>
    </row>
    <row r="22" spans="1:5" ht="14.45" x14ac:dyDescent="0.3">
      <c r="A22" s="46"/>
      <c r="B22" s="46"/>
      <c r="C22" s="46"/>
      <c r="D22" s="49"/>
      <c r="E22" s="39"/>
    </row>
    <row r="23" spans="1:5" ht="14.45" x14ac:dyDescent="0.3">
      <c r="A23" s="46"/>
      <c r="B23" s="46"/>
      <c r="C23" s="46"/>
      <c r="D23" s="49"/>
      <c r="E23" s="39"/>
    </row>
    <row r="24" spans="1:5" ht="14.45" x14ac:dyDescent="0.3">
      <c r="A24" s="46"/>
      <c r="B24" s="46"/>
      <c r="C24" s="46"/>
      <c r="D24" s="49"/>
      <c r="E24" s="39"/>
    </row>
    <row r="25" spans="1:5" thickBot="1" x14ac:dyDescent="0.35">
      <c r="A25" s="39"/>
      <c r="B25" s="39"/>
      <c r="C25" s="39"/>
      <c r="D25" s="39"/>
      <c r="E25" s="39"/>
    </row>
    <row r="26" spans="1:5" ht="15.75" x14ac:dyDescent="0.3">
      <c r="A26" s="77" t="s">
        <v>38</v>
      </c>
      <c r="B26" s="78"/>
      <c r="C26" s="78"/>
      <c r="D26" s="78"/>
      <c r="E26" s="79"/>
    </row>
    <row r="27" spans="1:5" ht="282" customHeight="1" thickBot="1" x14ac:dyDescent="0.3">
      <c r="A27" s="80" t="s">
        <v>52</v>
      </c>
      <c r="B27" s="81"/>
      <c r="C27" s="81"/>
      <c r="D27" s="81"/>
      <c r="E27" s="82"/>
    </row>
  </sheetData>
  <mergeCells count="10">
    <mergeCell ref="B11:D11"/>
    <mergeCell ref="B12:D12"/>
    <mergeCell ref="B14:D14"/>
    <mergeCell ref="B13:D13"/>
    <mergeCell ref="A17:C17"/>
    <mergeCell ref="A19:C19"/>
    <mergeCell ref="A21:C21"/>
    <mergeCell ref="A26:E26"/>
    <mergeCell ref="A27:E27"/>
    <mergeCell ref="D19:D20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9" workbookViewId="0">
      <selection activeCell="I8" sqref="I8"/>
    </sheetView>
  </sheetViews>
  <sheetFormatPr baseColWidth="10" defaultRowHeight="15" x14ac:dyDescent="0.25"/>
  <cols>
    <col min="1" max="1" width="25.7109375" bestFit="1" customWidth="1"/>
    <col min="2" max="2" width="16" bestFit="1" customWidth="1"/>
    <col min="5" max="5" width="14" customWidth="1"/>
    <col min="7" max="7" width="12.140625" bestFit="1" customWidth="1"/>
    <col min="8" max="9" width="12.140625" customWidth="1"/>
    <col min="10" max="10" width="14.5703125" customWidth="1"/>
    <col min="11" max="11" width="17.42578125" customWidth="1"/>
  </cols>
  <sheetData>
    <row r="1" spans="1:11" s="1" customFormat="1" ht="14.45" customHeight="1" x14ac:dyDescent="0.2">
      <c r="A1" s="96" t="s">
        <v>44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1" customFormat="1" ht="14.4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s="1" customFormat="1" ht="13.9" x14ac:dyDescent="0.25">
      <c r="B3" s="2"/>
      <c r="C3" s="2"/>
      <c r="D3" s="2"/>
    </row>
    <row r="4" spans="1:11" s="1" customFormat="1" ht="6.75" customHeight="1" x14ac:dyDescent="0.25">
      <c r="B4" s="2"/>
      <c r="C4" s="2"/>
      <c r="D4" s="2"/>
    </row>
    <row r="5" spans="1:11" s="1" customFormat="1" ht="13.9" x14ac:dyDescent="0.25">
      <c r="B5" s="27"/>
      <c r="C5" s="28"/>
      <c r="D5" s="29"/>
      <c r="E5" s="29"/>
      <c r="F5" s="30"/>
    </row>
    <row r="6" spans="1:11" s="1" customFormat="1" x14ac:dyDescent="0.25">
      <c r="B6" s="106" t="s">
        <v>59</v>
      </c>
      <c r="C6" s="107"/>
      <c r="D6" s="107"/>
      <c r="E6" s="107"/>
      <c r="F6" s="108"/>
    </row>
    <row r="7" spans="1:11" s="1" customFormat="1" ht="14.25" x14ac:dyDescent="0.2">
      <c r="A7" s="62" t="s">
        <v>46</v>
      </c>
      <c r="B7" s="15" t="s">
        <v>54</v>
      </c>
      <c r="C7" s="14" t="s">
        <v>27</v>
      </c>
      <c r="D7" s="73">
        <v>20</v>
      </c>
      <c r="E7" s="66">
        <v>0</v>
      </c>
      <c r="F7" s="10">
        <f>D7*E7</f>
        <v>0</v>
      </c>
    </row>
    <row r="8" spans="1:11" s="1" customFormat="1" ht="27.6" x14ac:dyDescent="0.25">
      <c r="B8" s="26"/>
      <c r="C8" s="4"/>
      <c r="D8" s="4"/>
      <c r="E8" s="13" t="s">
        <v>28</v>
      </c>
      <c r="F8" s="11">
        <f>SUM(F6:F7)</f>
        <v>0</v>
      </c>
    </row>
    <row r="9" spans="1:11" s="1" customFormat="1" ht="13.9" x14ac:dyDescent="0.25">
      <c r="B9" s="22"/>
      <c r="C9" s="23"/>
      <c r="D9" s="23"/>
      <c r="E9" s="24"/>
      <c r="F9" s="25"/>
    </row>
    <row r="10" spans="1:11" s="1" customFormat="1" ht="13.9" x14ac:dyDescent="0.25">
      <c r="B10" s="2"/>
      <c r="C10" s="2"/>
      <c r="D10" s="2"/>
      <c r="E10" s="2"/>
      <c r="F10" s="2"/>
    </row>
    <row r="11" spans="1:11" s="1" customFormat="1" ht="13.9" x14ac:dyDescent="0.25">
      <c r="B11" s="103" t="s">
        <v>29</v>
      </c>
      <c r="C11" s="104"/>
      <c r="D11" s="104"/>
      <c r="E11" s="105"/>
      <c r="F11" s="32">
        <f>F8</f>
        <v>0</v>
      </c>
    </row>
    <row r="12" spans="1:11" s="1" customFormat="1" ht="13.9" x14ac:dyDescent="0.25">
      <c r="B12" s="103" t="s">
        <v>30</v>
      </c>
      <c r="C12" s="104"/>
      <c r="D12" s="104"/>
      <c r="E12" s="105"/>
      <c r="F12" s="32">
        <f>F11*1.085</f>
        <v>0</v>
      </c>
    </row>
    <row r="13" spans="1:11" s="39" customFormat="1" ht="14.45" x14ac:dyDescent="0.3"/>
    <row r="14" spans="1:11" thickBot="1" x14ac:dyDescent="0.35"/>
    <row r="15" spans="1:11" x14ac:dyDescent="0.25">
      <c r="A15" s="97" t="s">
        <v>43</v>
      </c>
      <c r="B15" s="98"/>
      <c r="C15" s="98"/>
      <c r="D15" s="98"/>
      <c r="E15" s="98"/>
      <c r="F15" s="98"/>
      <c r="G15" s="98"/>
      <c r="H15" s="98"/>
      <c r="I15" s="98"/>
      <c r="J15" s="98"/>
      <c r="K15" s="99"/>
    </row>
    <row r="16" spans="1:11" ht="15.75" thickBot="1" x14ac:dyDescent="0.3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2"/>
    </row>
    <row r="18" spans="1:11" ht="56.25" x14ac:dyDescent="0.25">
      <c r="A18" s="58" t="s">
        <v>58</v>
      </c>
      <c r="B18" s="57" t="s">
        <v>1</v>
      </c>
      <c r="C18" s="56" t="s">
        <v>55</v>
      </c>
      <c r="D18" s="56" t="s">
        <v>12</v>
      </c>
      <c r="E18" s="56" t="s">
        <v>16</v>
      </c>
      <c r="F18" s="56" t="s">
        <v>13</v>
      </c>
      <c r="G18" s="56" t="s">
        <v>15</v>
      </c>
      <c r="H18" s="56" t="s">
        <v>14</v>
      </c>
      <c r="I18" s="55" t="s">
        <v>11</v>
      </c>
      <c r="J18" s="55" t="s">
        <v>17</v>
      </c>
      <c r="K18" s="58" t="s">
        <v>53</v>
      </c>
    </row>
    <row r="19" spans="1:11" x14ac:dyDescent="0.25">
      <c r="A19" s="15" t="s">
        <v>54</v>
      </c>
      <c r="B19" s="72">
        <v>667.5</v>
      </c>
      <c r="C19" s="16">
        <v>3</v>
      </c>
      <c r="D19" s="67">
        <v>0</v>
      </c>
      <c r="E19" s="17">
        <f>B19*C19*D19</f>
        <v>0</v>
      </c>
      <c r="F19" s="73">
        <v>20</v>
      </c>
      <c r="G19" s="17">
        <f t="shared" ref="G19" si="0">F19+B19</f>
        <v>687.5</v>
      </c>
      <c r="H19" s="16">
        <v>9</v>
      </c>
      <c r="I19" s="67">
        <f>D19</f>
        <v>0</v>
      </c>
      <c r="J19" s="17">
        <f>G19*H19*I19</f>
        <v>0</v>
      </c>
      <c r="K19" s="10">
        <f>J19+E19</f>
        <v>0</v>
      </c>
    </row>
    <row r="20" spans="1:11" ht="45" x14ac:dyDescent="0.25">
      <c r="A20" s="18"/>
      <c r="B20" s="19"/>
      <c r="C20" s="20"/>
      <c r="D20" s="20"/>
      <c r="E20" s="21"/>
      <c r="F20" s="20"/>
      <c r="G20" s="21"/>
      <c r="H20" s="20"/>
      <c r="I20" s="20"/>
      <c r="J20" s="13" t="s">
        <v>60</v>
      </c>
      <c r="K20" s="10">
        <f>SUM(K19:K19)</f>
        <v>0</v>
      </c>
    </row>
    <row r="23" spans="1:11" ht="101.25" x14ac:dyDescent="0.25">
      <c r="A23" s="58" t="s">
        <v>61</v>
      </c>
      <c r="B23" s="58" t="s">
        <v>63</v>
      </c>
      <c r="C23" s="56" t="s">
        <v>62</v>
      </c>
      <c r="D23" s="56" t="s">
        <v>20</v>
      </c>
      <c r="E23" s="56" t="s">
        <v>21</v>
      </c>
      <c r="F23" s="56" t="s">
        <v>18</v>
      </c>
      <c r="G23" s="58" t="s">
        <v>1</v>
      </c>
      <c r="H23" s="56" t="s">
        <v>19</v>
      </c>
      <c r="I23" s="56" t="s">
        <v>20</v>
      </c>
      <c r="J23" s="56" t="s">
        <v>22</v>
      </c>
      <c r="K23" s="75" t="s">
        <v>65</v>
      </c>
    </row>
    <row r="24" spans="1:11" x14ac:dyDescent="0.25">
      <c r="A24" s="15" t="s">
        <v>54</v>
      </c>
      <c r="B24" s="72">
        <f>G19</f>
        <v>687.5</v>
      </c>
      <c r="C24" s="70">
        <v>14</v>
      </c>
      <c r="D24" s="67">
        <f>D19</f>
        <v>0</v>
      </c>
      <c r="E24" s="17">
        <f>B24*C24*D24</f>
        <v>0</v>
      </c>
      <c r="F24" s="71">
        <v>468</v>
      </c>
      <c r="G24" s="17">
        <f t="shared" ref="G24" si="1">F24+B24</f>
        <v>1155.5</v>
      </c>
      <c r="H24" s="70">
        <v>82</v>
      </c>
      <c r="I24" s="67">
        <f>D19</f>
        <v>0</v>
      </c>
      <c r="J24" s="17">
        <f>I24*H24*G24</f>
        <v>0</v>
      </c>
      <c r="K24" s="17">
        <f>J24+E24</f>
        <v>0</v>
      </c>
    </row>
    <row r="25" spans="1:11" s="52" customFormat="1" ht="60" x14ac:dyDescent="0.25">
      <c r="A25" s="27"/>
      <c r="B25" s="28"/>
      <c r="C25" s="50"/>
      <c r="D25" s="50"/>
      <c r="E25" s="51"/>
      <c r="F25" s="50"/>
      <c r="G25" s="51"/>
      <c r="H25" s="51"/>
      <c r="I25" s="50"/>
      <c r="J25" s="13" t="s">
        <v>64</v>
      </c>
      <c r="K25" s="10">
        <f>SUM(K24:K24)</f>
        <v>0</v>
      </c>
    </row>
    <row r="26" spans="1:11" s="52" customFormat="1" x14ac:dyDescent="0.25">
      <c r="A26" s="27"/>
      <c r="B26" s="28"/>
      <c r="C26" s="50"/>
      <c r="D26" s="50"/>
      <c r="E26" s="51"/>
      <c r="F26" s="50"/>
      <c r="G26" s="51"/>
      <c r="H26" s="51"/>
      <c r="I26" s="50"/>
      <c r="J26" s="51"/>
      <c r="K26" s="51"/>
    </row>
    <row r="28" spans="1:11" ht="57.75" x14ac:dyDescent="0.25">
      <c r="A28" s="74" t="s">
        <v>56</v>
      </c>
      <c r="B28" s="33">
        <f>K25+K20</f>
        <v>0</v>
      </c>
    </row>
    <row r="29" spans="1:11" ht="57.75" x14ac:dyDescent="0.25">
      <c r="A29" s="74" t="s">
        <v>57</v>
      </c>
      <c r="B29" s="33">
        <f>B28*1.085</f>
        <v>0</v>
      </c>
    </row>
  </sheetData>
  <mergeCells count="5">
    <mergeCell ref="A1:K2"/>
    <mergeCell ref="A15:K16"/>
    <mergeCell ref="B12:E12"/>
    <mergeCell ref="B6:F6"/>
    <mergeCell ref="B11:E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&amp;LMAPA23-09
&amp;RASP/DFJL/SLP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topLeftCell="A15" workbookViewId="0">
      <selection activeCell="H23" sqref="H23"/>
    </sheetView>
  </sheetViews>
  <sheetFormatPr baseColWidth="10" defaultRowHeight="15" x14ac:dyDescent="0.25"/>
  <cols>
    <col min="1" max="1" width="11.5703125" style="39"/>
    <col min="2" max="2" width="32.28515625" customWidth="1"/>
    <col min="7" max="7" width="28" customWidth="1"/>
  </cols>
  <sheetData>
    <row r="1" spans="1:7" thickBot="1" x14ac:dyDescent="0.35"/>
    <row r="2" spans="1:7" ht="14.45" customHeight="1" x14ac:dyDescent="0.25">
      <c r="B2" s="110" t="s">
        <v>42</v>
      </c>
      <c r="C2" s="111"/>
      <c r="D2" s="111"/>
      <c r="E2" s="111"/>
      <c r="F2" s="112"/>
    </row>
    <row r="3" spans="1:7" x14ac:dyDescent="0.25">
      <c r="B3" s="113"/>
      <c r="C3" s="114"/>
      <c r="D3" s="114"/>
      <c r="E3" s="114"/>
      <c r="F3" s="115"/>
    </row>
    <row r="4" spans="1:7" ht="15.75" thickBot="1" x14ac:dyDescent="0.3">
      <c r="B4" s="116"/>
      <c r="C4" s="117"/>
      <c r="D4" s="117"/>
      <c r="E4" s="117"/>
      <c r="F4" s="118"/>
    </row>
    <row r="6" spans="1:7" ht="47.25" x14ac:dyDescent="0.25">
      <c r="A6" s="58" t="s">
        <v>45</v>
      </c>
      <c r="B6" s="58" t="s">
        <v>0</v>
      </c>
      <c r="C6" s="125" t="s">
        <v>1</v>
      </c>
      <c r="D6" s="126"/>
      <c r="E6" s="58" t="s">
        <v>2</v>
      </c>
      <c r="F6" s="58" t="s">
        <v>3</v>
      </c>
    </row>
    <row r="7" spans="1:7" x14ac:dyDescent="0.25">
      <c r="A7" s="63" t="s">
        <v>47</v>
      </c>
      <c r="B7" s="61" t="s">
        <v>7</v>
      </c>
      <c r="C7" s="123">
        <v>1</v>
      </c>
      <c r="D7" s="124"/>
      <c r="E7" s="68">
        <v>0</v>
      </c>
      <c r="F7" s="12">
        <f>C7*E7</f>
        <v>0</v>
      </c>
    </row>
    <row r="8" spans="1:7" ht="14.45" x14ac:dyDescent="0.3">
      <c r="A8" s="59"/>
      <c r="B8" s="60"/>
      <c r="C8" s="5"/>
      <c r="D8" s="6"/>
      <c r="E8" s="13" t="s">
        <v>24</v>
      </c>
      <c r="F8" s="11">
        <f>F7</f>
        <v>0</v>
      </c>
    </row>
    <row r="9" spans="1:7" ht="47.25" x14ac:dyDescent="0.25">
      <c r="A9" s="58"/>
      <c r="B9" s="64"/>
      <c r="C9" s="119" t="s">
        <v>10</v>
      </c>
      <c r="D9" s="120"/>
      <c r="E9" s="58" t="s">
        <v>2</v>
      </c>
      <c r="F9" s="58" t="s">
        <v>3</v>
      </c>
    </row>
    <row r="10" spans="1:7" ht="29.25" x14ac:dyDescent="0.25">
      <c r="A10" s="63" t="s">
        <v>48</v>
      </c>
      <c r="B10" s="61" t="s">
        <v>4</v>
      </c>
      <c r="C10" s="123">
        <f>10*8</f>
        <v>80</v>
      </c>
      <c r="D10" s="124"/>
      <c r="E10" s="68">
        <v>0</v>
      </c>
      <c r="F10" s="10">
        <f>C10*E10</f>
        <v>0</v>
      </c>
      <c r="G10" s="69"/>
    </row>
    <row r="11" spans="1:7" ht="29.25" x14ac:dyDescent="0.25">
      <c r="A11" s="63" t="s">
        <v>49</v>
      </c>
      <c r="B11" s="61" t="s">
        <v>5</v>
      </c>
      <c r="C11" s="123">
        <f>10*8</f>
        <v>80</v>
      </c>
      <c r="D11" s="124"/>
      <c r="E11" s="68">
        <v>0</v>
      </c>
      <c r="F11" s="10">
        <f>C11*E11</f>
        <v>0</v>
      </c>
      <c r="G11" s="69"/>
    </row>
    <row r="12" spans="1:7" x14ac:dyDescent="0.25">
      <c r="A12" s="59"/>
      <c r="B12" s="60"/>
      <c r="C12" s="5"/>
      <c r="D12" s="6"/>
      <c r="E12" s="13" t="s">
        <v>3</v>
      </c>
      <c r="F12" s="11">
        <f>F11+F10</f>
        <v>0</v>
      </c>
    </row>
    <row r="13" spans="1:7" ht="46.9" x14ac:dyDescent="0.3">
      <c r="A13" s="64"/>
      <c r="B13" s="64"/>
      <c r="C13" s="119" t="s">
        <v>1</v>
      </c>
      <c r="D13" s="120"/>
      <c r="E13" s="58" t="s">
        <v>2</v>
      </c>
      <c r="F13" s="58" t="s">
        <v>3</v>
      </c>
    </row>
    <row r="14" spans="1:7" ht="29.25" x14ac:dyDescent="0.25">
      <c r="A14" s="63" t="s">
        <v>50</v>
      </c>
      <c r="B14" s="61" t="s">
        <v>23</v>
      </c>
      <c r="C14" s="121">
        <f>'estimation vers. et conserv.'!G24</f>
        <v>1155.5</v>
      </c>
      <c r="D14" s="122"/>
      <c r="E14" s="68">
        <v>0</v>
      </c>
      <c r="F14" s="10">
        <f>C14*E14</f>
        <v>0</v>
      </c>
    </row>
    <row r="15" spans="1:7" ht="14.45" x14ac:dyDescent="0.3">
      <c r="A15" s="59"/>
      <c r="B15" s="60"/>
      <c r="C15" s="5"/>
      <c r="D15" s="6"/>
      <c r="E15" s="13" t="s">
        <v>24</v>
      </c>
      <c r="F15" s="11">
        <f>+F14</f>
        <v>0</v>
      </c>
    </row>
    <row r="16" spans="1:7" ht="42.75" x14ac:dyDescent="0.25">
      <c r="A16" s="65"/>
      <c r="B16" s="64"/>
      <c r="C16" s="57" t="s">
        <v>8</v>
      </c>
      <c r="D16" s="56" t="s">
        <v>9</v>
      </c>
      <c r="E16" s="55" t="s">
        <v>11</v>
      </c>
      <c r="F16" s="58" t="s">
        <v>3</v>
      </c>
    </row>
    <row r="17" spans="1:6" x14ac:dyDescent="0.25">
      <c r="A17" s="63" t="s">
        <v>51</v>
      </c>
      <c r="B17" s="61" t="s">
        <v>6</v>
      </c>
      <c r="C17" s="3">
        <v>1</v>
      </c>
      <c r="D17" s="3">
        <f>12*8</f>
        <v>96</v>
      </c>
      <c r="E17" s="68">
        <v>0</v>
      </c>
      <c r="F17" s="10">
        <f>C17*D17*E17</f>
        <v>0</v>
      </c>
    </row>
    <row r="18" spans="1:6" x14ac:dyDescent="0.25">
      <c r="B18" s="7"/>
      <c r="C18" s="8"/>
      <c r="D18" s="9"/>
      <c r="E18" s="13" t="s">
        <v>3</v>
      </c>
      <c r="F18" s="11">
        <f>F17</f>
        <v>0</v>
      </c>
    </row>
    <row r="20" spans="1:6" s="39" customFormat="1" x14ac:dyDescent="0.25"/>
    <row r="21" spans="1:6" s="39" customFormat="1" x14ac:dyDescent="0.25"/>
    <row r="22" spans="1:6" ht="55.15" customHeight="1" x14ac:dyDescent="0.25">
      <c r="B22" s="109" t="s">
        <v>40</v>
      </c>
      <c r="C22" s="109"/>
      <c r="D22" s="109"/>
      <c r="E22" s="109"/>
      <c r="F22" s="53">
        <f>F18+F15+F12+F8</f>
        <v>0</v>
      </c>
    </row>
    <row r="23" spans="1:6" ht="41.45" customHeight="1" x14ac:dyDescent="0.25">
      <c r="B23" s="109" t="s">
        <v>41</v>
      </c>
      <c r="C23" s="109"/>
      <c r="D23" s="109"/>
      <c r="E23" s="109"/>
      <c r="F23" s="53">
        <f>F22*1.085</f>
        <v>0</v>
      </c>
    </row>
  </sheetData>
  <mergeCells count="10">
    <mergeCell ref="B22:E22"/>
    <mergeCell ref="B23:E23"/>
    <mergeCell ref="B2:F4"/>
    <mergeCell ref="C13:D13"/>
    <mergeCell ref="C14:D14"/>
    <mergeCell ref="C11:D11"/>
    <mergeCell ref="C10:D10"/>
    <mergeCell ref="C9:D9"/>
    <mergeCell ref="C6:D6"/>
    <mergeCell ref="C7:D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&amp;LMAPA 23-09&amp;RASP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11" sqref="D11"/>
    </sheetView>
  </sheetViews>
  <sheetFormatPr baseColWidth="10" defaultRowHeight="15" x14ac:dyDescent="0.25"/>
  <cols>
    <col min="1" max="1" width="43.85546875" customWidth="1"/>
    <col min="2" max="2" width="28.7109375" customWidth="1"/>
  </cols>
  <sheetData>
    <row r="1" spans="1:6" thickBot="1" x14ac:dyDescent="0.35">
      <c r="A1" s="39"/>
      <c r="B1" s="39"/>
      <c r="C1" s="39"/>
      <c r="D1" s="39"/>
      <c r="E1" s="39"/>
      <c r="F1" s="39"/>
    </row>
    <row r="2" spans="1:6" x14ac:dyDescent="0.25">
      <c r="A2" s="110" t="s">
        <v>39</v>
      </c>
      <c r="B2" s="112"/>
      <c r="C2" s="34"/>
      <c r="D2" s="34"/>
      <c r="E2" s="34"/>
      <c r="F2" s="39"/>
    </row>
    <row r="3" spans="1:6" x14ac:dyDescent="0.25">
      <c r="A3" s="113"/>
      <c r="B3" s="115"/>
      <c r="C3" s="34"/>
      <c r="D3" s="34"/>
      <c r="E3" s="34"/>
      <c r="F3" s="39"/>
    </row>
    <row r="4" spans="1:6" ht="15.75" thickBot="1" x14ac:dyDescent="0.3">
      <c r="A4" s="116"/>
      <c r="B4" s="118"/>
      <c r="C4" s="34"/>
      <c r="D4" s="34"/>
      <c r="E4" s="34"/>
      <c r="F4" s="39"/>
    </row>
    <row r="8" spans="1:6" ht="30" x14ac:dyDescent="0.25">
      <c r="A8" s="13" t="s">
        <v>25</v>
      </c>
      <c r="B8" s="54">
        <f>'estimation vers. et conserv.'!B28+'estimation vers. et conserv.'!F11+'autres prestations'!F22</f>
        <v>0</v>
      </c>
    </row>
    <row r="9" spans="1:6" ht="30" x14ac:dyDescent="0.25">
      <c r="A9" s="13" t="s">
        <v>26</v>
      </c>
      <c r="B9" s="54">
        <f>B8*1.085</f>
        <v>0</v>
      </c>
    </row>
  </sheetData>
  <mergeCells count="1">
    <mergeCell ref="A2:B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&amp;LMAPA 23-09&amp;RASP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 DQE </vt:lpstr>
      <vt:lpstr>estimation vers. et conserv.</vt:lpstr>
      <vt:lpstr>autres prestations</vt:lpstr>
      <vt:lpstr>TOTAL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 nicolas</dc:creator>
  <cp:lastModifiedBy>Stephanie LANFRANCA</cp:lastModifiedBy>
  <cp:lastPrinted>2023-02-16T14:44:09Z</cp:lastPrinted>
  <dcterms:created xsi:type="dcterms:W3CDTF">2014-05-26T13:47:59Z</dcterms:created>
  <dcterms:modified xsi:type="dcterms:W3CDTF">2025-07-02T08:01:02Z</dcterms:modified>
</cp:coreProperties>
</file>